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8" windowWidth="12120" windowHeight="9120" activeTab="0"/>
  </bookViews>
  <sheets>
    <sheet name="6 месяцев 2018" sheetId="1" r:id="rId1"/>
  </sheets>
  <definedNames/>
  <calcPr fullCalcOnLoad="1"/>
</workbook>
</file>

<file path=xl/sharedStrings.xml><?xml version="1.0" encoding="utf-8"?>
<sst xmlns="http://schemas.openxmlformats.org/spreadsheetml/2006/main" count="118" uniqueCount="99">
  <si>
    <t>КБК</t>
  </si>
  <si>
    <t>Наименование</t>
  </si>
  <si>
    <t>год.план</t>
  </si>
  <si>
    <t>1кв-л</t>
  </si>
  <si>
    <t>%исп.</t>
  </si>
  <si>
    <t>ДОХОДЫ</t>
  </si>
  <si>
    <t>НАЛОГ НА ПРИБЫЛЬ, ДОХОДЫ</t>
  </si>
  <si>
    <t>НАЛОГ НА ДОХОДЫ ФИЗИЧЕСКИХ ЛИЦ</t>
  </si>
  <si>
    <t xml:space="preserve"> - Налог на доходы с физических лиц</t>
  </si>
  <si>
    <t xml:space="preserve"> -налог на доходы физ.лиц с доходов</t>
  </si>
  <si>
    <t>000 1 05 00000 00 0000 000</t>
  </si>
  <si>
    <t>НАЛОГИ НА СОВОКУПНЫЙ ДОХОД</t>
  </si>
  <si>
    <t>182 1 05 02000 02 1000 110</t>
  </si>
  <si>
    <t xml:space="preserve"> -единый налог на вмененный доход для отдельных видов деятел-ти</t>
  </si>
  <si>
    <t>182 1 05 02000 02 2000 110</t>
  </si>
  <si>
    <t>182 1 05 02000 02 3000 110</t>
  </si>
  <si>
    <t>182 1 05 03000 01 0000 110</t>
  </si>
  <si>
    <t xml:space="preserve">Единый сельскохозяйственный налог </t>
  </si>
  <si>
    <t>000 1 06 00000 00 0000 000</t>
  </si>
  <si>
    <t>НАЛОГИ НА ИМУЩЕСТВО</t>
  </si>
  <si>
    <t>000 1 06 01000 00 0000 110</t>
  </si>
  <si>
    <t>Налог на имущество физ.лиц</t>
  </si>
  <si>
    <t>182 1 06 01010 03 1000 110</t>
  </si>
  <si>
    <t xml:space="preserve"> -налог на имущество физ.лиц</t>
  </si>
  <si>
    <t>000 1 06 06000 00 0000 110</t>
  </si>
  <si>
    <t>Земельный налог</t>
  </si>
  <si>
    <t>000 1 06 06010 00 0000 110</t>
  </si>
  <si>
    <t>182 1 06 06011 03 1000 110</t>
  </si>
  <si>
    <t xml:space="preserve"> -земельный налог</t>
  </si>
  <si>
    <t>182 1 06 06011 03 2000 110</t>
  </si>
  <si>
    <t>182 1 06 06013 10 1000 110</t>
  </si>
  <si>
    <t>000 1 09 01000 00 0000 110</t>
  </si>
  <si>
    <t xml:space="preserve">Налог на прибыль организаций зачисляемый в местный бюджет </t>
  </si>
  <si>
    <t>182 1 09 01000 03 1000 110</t>
  </si>
  <si>
    <t xml:space="preserve"> -налог на прибыль организаций зачисляемый в местный бюджет </t>
  </si>
  <si>
    <t>182 1 09 01000 03 2000 110</t>
  </si>
  <si>
    <t>182 1 09 01000 03 3000 110</t>
  </si>
  <si>
    <t>000 1 09 06000 00 0000 110</t>
  </si>
  <si>
    <t>Прочие налоги и сборы (по отмен-м местн.налогам и сборам)</t>
  </si>
  <si>
    <t>182 1 09 06010 02 1000 110</t>
  </si>
  <si>
    <t xml:space="preserve"> -налог с продаж</t>
  </si>
  <si>
    <t>182 1 09 06010 02 2000 110</t>
  </si>
  <si>
    <t>182 1 09 06010 02 3000 110</t>
  </si>
  <si>
    <t>000 1 09 07000 03 0000 110</t>
  </si>
  <si>
    <t>182 1 09 07050 03 0000 110</t>
  </si>
  <si>
    <t xml:space="preserve"> -прочие местные налоги и сборы</t>
  </si>
  <si>
    <t>000 2 00 00000 00 0000 000</t>
  </si>
  <si>
    <t xml:space="preserve">   БЕЗВОЗМЕЗДНЫЕ ПОСТУПЛЕНИЯ</t>
  </si>
  <si>
    <t>Безвозмездные поступления от других бюджетов бюджетной сис-мы РФ</t>
  </si>
  <si>
    <t>Дотация от других бюджетов бюджетной системы РФ</t>
  </si>
  <si>
    <t xml:space="preserve"> -Дотация на выравнивание уровня бюджетной обеспеченности</t>
  </si>
  <si>
    <t xml:space="preserve"> -дотации местным бюджетам на выравнивание уровня бюджетной обеспеченности</t>
  </si>
  <si>
    <t>РЫНОЧНЫЕ ПРОДАЖИ ТОВАРОВ И УСЛУГ</t>
  </si>
  <si>
    <t>Доходы от продажи услуг</t>
  </si>
  <si>
    <t>Доходы от продажи услуг, оказ-мых муницип-ми учрежд-ми</t>
  </si>
  <si>
    <t>БЕЗВОЗМЕЗНЫЕ ПОСТУПЛЕНИЯ ОТ ПРЕДПРИНИМ-Й И ИНОЙ ПРИНОСЯЩЕЙ ДОХОД ДЕЯТ-ТИ</t>
  </si>
  <si>
    <t>ВСЕГО ДОХОДЫ:</t>
  </si>
  <si>
    <t>итого собственные доходы:</t>
  </si>
  <si>
    <t>дефицит</t>
  </si>
  <si>
    <t>000 2 02 00000 00 0000 000</t>
  </si>
  <si>
    <t>000 2 02 01000 00 0000 151</t>
  </si>
  <si>
    <t>000 2 02 01010 00 0000 151</t>
  </si>
  <si>
    <t>000 3 02 01000 00 0000 130</t>
  </si>
  <si>
    <t>000 3 02 00000 00 0000 000</t>
  </si>
  <si>
    <t>010 3 02 01050 00 0000 130</t>
  </si>
  <si>
    <t>000 3 03 00000 00 0000 180</t>
  </si>
  <si>
    <t>182 1 05 02000 02 4000 110</t>
  </si>
  <si>
    <t>182 1 06 06023 10 1000 110</t>
  </si>
  <si>
    <t xml:space="preserve">факт </t>
  </si>
  <si>
    <t>Прочие поступления от денежных взысканий</t>
  </si>
  <si>
    <t>182 1 16 90050 10 0000 110</t>
  </si>
  <si>
    <t xml:space="preserve">                      Исполнение по доходам муниципального образования "Майск"</t>
  </si>
  <si>
    <t xml:space="preserve">Прочие субсидии бюджетам поселения </t>
  </si>
  <si>
    <t>000 202 03 01510000151</t>
  </si>
  <si>
    <t>Субвенции бюджетам поселений на осуществление первичного воинского учета на территориях, где отсутсвуют военные коммисариаты</t>
  </si>
  <si>
    <t>000 2020302410000151</t>
  </si>
  <si>
    <t>Субвенции бюджетам поселении на выравнивание передаваемых полномочий субъектов Российской Федерации</t>
  </si>
  <si>
    <t>000 1 11 0501310 0000 120</t>
  </si>
  <si>
    <t>Арендная плата за земельные участки</t>
  </si>
  <si>
    <t>000 202 02999100000151</t>
  </si>
  <si>
    <t>000 202 01001 100 00151</t>
  </si>
  <si>
    <t>Налоги на товары (работы,услуги) реализуеые на территории РФ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</si>
  <si>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</si>
  <si>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</si>
  <si>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</si>
  <si>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</si>
  <si>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ПРОЧИЕ НЕНАЛОГОВЫЕ ДОХОДЫ</t>
  </si>
  <si>
    <t>000 1 17 050510 0000 180</t>
  </si>
  <si>
    <t>за  6 месяцев 2018 года</t>
  </si>
  <si>
    <t>00010302230010000110</t>
  </si>
  <si>
    <t>00010302240010000110</t>
  </si>
  <si>
    <t>00010302250010000110</t>
  </si>
  <si>
    <t>00010302260010000110</t>
  </si>
  <si>
    <t>00010302000010000110</t>
  </si>
  <si>
    <t>00010102000010000110</t>
  </si>
  <si>
    <t>00010100000000000000</t>
  </si>
  <si>
    <t>00010000000000000000</t>
  </si>
  <si>
    <t>000 202 20077100000151</t>
  </si>
  <si>
    <t>Субсидии бюджета сельских поселений на софинансирование капитальных вложений в объекты муниципальной собственности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</si>
</sst>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5">
    <font>
      <sz val="10"/>
      <name val="Arial Cyr"/>
      <family val="0"/>
    </font>
    <font>
      <b/>
      <i/>
      <sz val="12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wrapText="1"/>
    </xf>
    <xf numFmtId="164" fontId="3" fillId="0" borderId="15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164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2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2" fontId="4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wrapText="1"/>
    </xf>
    <xf numFmtId="49" fontId="6" fillId="0" borderId="12" xfId="0" applyNumberFormat="1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2" fontId="2" fillId="0" borderId="17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43">
      <selection activeCell="A1" sqref="A1:G61"/>
    </sheetView>
  </sheetViews>
  <sheetFormatPr defaultColWidth="9.00390625" defaultRowHeight="12.75"/>
  <cols>
    <col min="1" max="1" width="24.875" style="0" customWidth="1"/>
    <col min="2" max="2" width="46.00390625" style="0" customWidth="1"/>
    <col min="3" max="3" width="5.50390625" style="0" hidden="1" customWidth="1"/>
    <col min="4" max="4" width="12.625" style="0" customWidth="1"/>
    <col min="5" max="5" width="11.875" style="0" hidden="1" customWidth="1"/>
    <col min="6" max="6" width="11.875" style="0" customWidth="1"/>
    <col min="7" max="7" width="7.625" style="0" customWidth="1"/>
    <col min="8" max="8" width="8.50390625" style="0" hidden="1" customWidth="1"/>
    <col min="9" max="9" width="4.875" style="0" hidden="1" customWidth="1"/>
  </cols>
  <sheetData>
    <row r="1" spans="1:8" ht="15.75" customHeight="1">
      <c r="A1" s="1"/>
      <c r="B1" s="1"/>
      <c r="C1" s="1"/>
      <c r="D1" s="33"/>
      <c r="E1" s="33"/>
      <c r="F1" s="33"/>
      <c r="G1" s="1"/>
      <c r="H1" s="1"/>
    </row>
    <row r="2" spans="1:8" ht="15.75" customHeight="1">
      <c r="A2" s="18" t="s">
        <v>71</v>
      </c>
      <c r="C2" s="1"/>
      <c r="D2" s="1"/>
      <c r="E2" s="1"/>
      <c r="F2" s="1"/>
      <c r="G2" s="1"/>
      <c r="H2" s="1"/>
    </row>
    <row r="3" spans="1:8" ht="17.25" customHeight="1" thickBot="1">
      <c r="A3" s="1"/>
      <c r="B3" s="1" t="s">
        <v>88</v>
      </c>
      <c r="C3" s="1"/>
      <c r="D3" s="1"/>
      <c r="E3" s="1"/>
      <c r="F3" s="1"/>
      <c r="G3" s="1"/>
      <c r="H3" s="1"/>
    </row>
    <row r="4" spans="1:9" ht="13.5" thickBot="1">
      <c r="A4" s="28" t="s">
        <v>0</v>
      </c>
      <c r="B4" s="28" t="s">
        <v>1</v>
      </c>
      <c r="C4" s="28" t="s">
        <v>4</v>
      </c>
      <c r="D4" s="28" t="s">
        <v>2</v>
      </c>
      <c r="E4" s="28" t="s">
        <v>3</v>
      </c>
      <c r="F4" s="28" t="s">
        <v>68</v>
      </c>
      <c r="G4" s="28" t="s">
        <v>4</v>
      </c>
      <c r="H4" s="2" t="s">
        <v>4</v>
      </c>
      <c r="I4" s="2" t="s">
        <v>4</v>
      </c>
    </row>
    <row r="5" spans="1:9" s="30" customFormat="1" ht="12.75">
      <c r="A5" s="32" t="s">
        <v>96</v>
      </c>
      <c r="B5" s="19" t="s">
        <v>5</v>
      </c>
      <c r="C5" s="4" t="e">
        <f>#REF!/#REF!*100</f>
        <v>#REF!</v>
      </c>
      <c r="D5" s="4">
        <f>D6+D21+D35+D43+D10</f>
        <v>3629.1000000000004</v>
      </c>
      <c r="E5" s="4" t="e">
        <f>E6+E15+E21+#REF!+#REF!+#REF!+#REF!+#REF!+#REF!+#REF!+#REF!</f>
        <v>#REF!</v>
      </c>
      <c r="F5" s="4">
        <f>F6+F21+F35+F43+F10+F15+0.13</f>
        <v>2413.7930000000006</v>
      </c>
      <c r="G5" s="20">
        <f aca="true" t="shared" si="0" ref="G5:G14">F5/D5*100</f>
        <v>66.51216555068751</v>
      </c>
      <c r="H5" s="3" t="e">
        <f aca="true" t="shared" si="1" ref="H5:H16">F5/E5*100</f>
        <v>#REF!</v>
      </c>
      <c r="I5" s="3" t="e">
        <f>#REF!/#REF!*100</f>
        <v>#REF!</v>
      </c>
    </row>
    <row r="6" spans="1:9" ht="12.75">
      <c r="A6" s="32" t="s">
        <v>95</v>
      </c>
      <c r="B6" s="28" t="s">
        <v>6</v>
      </c>
      <c r="C6" s="5" t="e">
        <f>#REF!/#REF!*100</f>
        <v>#REF!</v>
      </c>
      <c r="D6" s="5">
        <f>D7</f>
        <v>255</v>
      </c>
      <c r="E6" s="5" t="e">
        <f>E7</f>
        <v>#REF!</v>
      </c>
      <c r="F6" s="5">
        <f>F7</f>
        <v>140.7845</v>
      </c>
      <c r="G6" s="22">
        <f t="shared" si="0"/>
        <v>55.209607843137256</v>
      </c>
      <c r="H6" s="3" t="e">
        <f t="shared" si="1"/>
        <v>#REF!</v>
      </c>
      <c r="I6" s="3" t="e">
        <f>#REF!/#REF!*100</f>
        <v>#REF!</v>
      </c>
    </row>
    <row r="7" spans="1:9" ht="13.5" customHeight="1">
      <c r="A7" s="32" t="s">
        <v>95</v>
      </c>
      <c r="B7" s="26" t="s">
        <v>7</v>
      </c>
      <c r="C7" s="5" t="e">
        <f>#REF!/#REF!*100</f>
        <v>#REF!</v>
      </c>
      <c r="D7" s="5">
        <f>D8+D15</f>
        <v>255</v>
      </c>
      <c r="E7" s="5" t="e">
        <f>#REF!+#REF!+#REF!</f>
        <v>#REF!</v>
      </c>
      <c r="F7" s="5">
        <f>F8+F15</f>
        <v>140.7845</v>
      </c>
      <c r="G7" s="22">
        <f t="shared" si="0"/>
        <v>55.209607843137256</v>
      </c>
      <c r="H7" s="3" t="e">
        <f t="shared" si="1"/>
        <v>#REF!</v>
      </c>
      <c r="I7" s="3" t="e">
        <f>#REF!/#REF!*100</f>
        <v>#REF!</v>
      </c>
    </row>
    <row r="8" spans="1:9" ht="14.25" customHeight="1">
      <c r="A8" s="32" t="s">
        <v>95</v>
      </c>
      <c r="B8" s="26" t="s">
        <v>8</v>
      </c>
      <c r="C8" s="5" t="e">
        <f>#REF!/#REF!*100</f>
        <v>#REF!</v>
      </c>
      <c r="D8" s="5">
        <f>D9</f>
        <v>240</v>
      </c>
      <c r="E8" s="5" t="e">
        <f>E9+#REF!+#REF!</f>
        <v>#REF!</v>
      </c>
      <c r="F8" s="5">
        <f>F9</f>
        <v>140.77</v>
      </c>
      <c r="G8" s="22">
        <f t="shared" si="0"/>
        <v>58.654166666666676</v>
      </c>
      <c r="H8" s="3" t="e">
        <f t="shared" si="1"/>
        <v>#REF!</v>
      </c>
      <c r="I8" s="3" t="e">
        <f>#REF!/#REF!*100</f>
        <v>#REF!</v>
      </c>
    </row>
    <row r="9" spans="1:9" ht="15" customHeight="1">
      <c r="A9" s="32" t="s">
        <v>94</v>
      </c>
      <c r="B9" s="15" t="s">
        <v>9</v>
      </c>
      <c r="C9" s="5" t="e">
        <f>#REF!/#REF!*100</f>
        <v>#REF!</v>
      </c>
      <c r="D9" s="5">
        <v>240</v>
      </c>
      <c r="E9" s="5">
        <v>1086700</v>
      </c>
      <c r="F9" s="36">
        <v>140.77</v>
      </c>
      <c r="G9" s="22">
        <f t="shared" si="0"/>
        <v>58.654166666666676</v>
      </c>
      <c r="H9" s="3">
        <f t="shared" si="1"/>
        <v>0.012953897119720255</v>
      </c>
      <c r="I9" s="3" t="e">
        <f>#REF!/#REF!*100</f>
        <v>#REF!</v>
      </c>
    </row>
    <row r="10" spans="1:9" ht="31.5" customHeight="1">
      <c r="A10" s="32" t="s">
        <v>93</v>
      </c>
      <c r="B10" s="21" t="s">
        <v>81</v>
      </c>
      <c r="C10" s="5"/>
      <c r="D10" s="5">
        <f>D11+D12+D14+D13</f>
        <v>1763.8000000000002</v>
      </c>
      <c r="E10" s="5"/>
      <c r="F10" s="5">
        <f>F11+F12+F14+F13</f>
        <v>865.396</v>
      </c>
      <c r="G10" s="22">
        <f t="shared" si="0"/>
        <v>49.064293003741916</v>
      </c>
      <c r="H10" s="3"/>
      <c r="I10" s="3"/>
    </row>
    <row r="11" spans="1:9" ht="55.5" customHeight="1">
      <c r="A11" s="39" t="s">
        <v>89</v>
      </c>
      <c r="B11" s="37" t="s">
        <v>82</v>
      </c>
      <c r="C11" s="5"/>
      <c r="D11" s="5">
        <v>800</v>
      </c>
      <c r="E11" s="5"/>
      <c r="F11" s="36">
        <v>375.043</v>
      </c>
      <c r="G11" s="22">
        <f t="shared" si="0"/>
        <v>46.880375</v>
      </c>
      <c r="H11" s="3"/>
      <c r="I11" s="3"/>
    </row>
    <row r="12" spans="1:9" ht="68.25" customHeight="1">
      <c r="A12" s="39" t="s">
        <v>90</v>
      </c>
      <c r="B12" s="38" t="s">
        <v>83</v>
      </c>
      <c r="C12" s="5"/>
      <c r="D12" s="5">
        <v>33.1</v>
      </c>
      <c r="E12" s="5"/>
      <c r="F12" s="36">
        <v>2.843</v>
      </c>
      <c r="G12" s="22">
        <f t="shared" si="0"/>
        <v>8.589123867069485</v>
      </c>
      <c r="H12" s="3"/>
      <c r="I12" s="3"/>
    </row>
    <row r="13" spans="1:9" ht="65.25" customHeight="1">
      <c r="A13" s="39" t="s">
        <v>91</v>
      </c>
      <c r="B13" s="38" t="s">
        <v>84</v>
      </c>
      <c r="C13" s="5"/>
      <c r="D13" s="5">
        <v>929.7</v>
      </c>
      <c r="E13" s="5"/>
      <c r="F13" s="36">
        <v>565.43</v>
      </c>
      <c r="G13" s="22">
        <f t="shared" si="0"/>
        <v>60.818543616220275</v>
      </c>
      <c r="H13" s="3"/>
      <c r="I13" s="3"/>
    </row>
    <row r="14" spans="1:9" ht="69" customHeight="1">
      <c r="A14" s="39" t="s">
        <v>92</v>
      </c>
      <c r="B14" s="38" t="s">
        <v>85</v>
      </c>
      <c r="C14" s="5"/>
      <c r="D14" s="5">
        <v>1</v>
      </c>
      <c r="E14" s="5"/>
      <c r="F14" s="36">
        <v>-77.92</v>
      </c>
      <c r="G14" s="22">
        <f t="shared" si="0"/>
        <v>-7792</v>
      </c>
      <c r="H14" s="3"/>
      <c r="I14" s="3"/>
    </row>
    <row r="15" spans="1:9" ht="19.5" customHeight="1">
      <c r="A15" s="23" t="s">
        <v>10</v>
      </c>
      <c r="B15" s="35" t="s">
        <v>11</v>
      </c>
      <c r="C15" s="5" t="e">
        <f>#REF!/#REF!*100</f>
        <v>#REF!</v>
      </c>
      <c r="D15" s="5">
        <f>D20</f>
        <v>15</v>
      </c>
      <c r="E15" s="5" t="e">
        <f>#REF!+E20</f>
        <v>#REF!</v>
      </c>
      <c r="F15" s="36">
        <f>F20</f>
        <v>0.0145</v>
      </c>
      <c r="G15" s="22"/>
      <c r="H15" s="3" t="e">
        <f t="shared" si="1"/>
        <v>#REF!</v>
      </c>
      <c r="I15" s="3"/>
    </row>
    <row r="16" spans="1:9" ht="24" customHeight="1" hidden="1">
      <c r="A16" s="23" t="s">
        <v>12</v>
      </c>
      <c r="B16" s="24" t="s">
        <v>13</v>
      </c>
      <c r="C16" s="5" t="e">
        <f>#REF!/#REF!*100</f>
        <v>#REF!</v>
      </c>
      <c r="D16" s="5"/>
      <c r="E16" s="5">
        <v>203600</v>
      </c>
      <c r="F16" s="36"/>
      <c r="G16" s="22"/>
      <c r="H16" s="3">
        <f t="shared" si="1"/>
        <v>0</v>
      </c>
      <c r="I16" s="3"/>
    </row>
    <row r="17" spans="1:9" ht="24" customHeight="1" hidden="1">
      <c r="A17" s="23" t="s">
        <v>14</v>
      </c>
      <c r="B17" s="24" t="s">
        <v>13</v>
      </c>
      <c r="C17" s="5"/>
      <c r="D17" s="5"/>
      <c r="E17" s="5"/>
      <c r="F17" s="36"/>
      <c r="G17" s="22"/>
      <c r="H17" s="3"/>
      <c r="I17" s="3"/>
    </row>
    <row r="18" spans="1:9" ht="24" customHeight="1" hidden="1">
      <c r="A18" s="23" t="s">
        <v>15</v>
      </c>
      <c r="B18" s="24" t="s">
        <v>13</v>
      </c>
      <c r="C18" s="5"/>
      <c r="D18" s="5"/>
      <c r="E18" s="5"/>
      <c r="F18" s="36"/>
      <c r="G18" s="22"/>
      <c r="H18" s="3"/>
      <c r="I18" s="3"/>
    </row>
    <row r="19" spans="1:9" ht="24" customHeight="1" hidden="1">
      <c r="A19" s="23" t="s">
        <v>66</v>
      </c>
      <c r="B19" s="24" t="s">
        <v>13</v>
      </c>
      <c r="C19" s="5"/>
      <c r="D19" s="5"/>
      <c r="E19" s="5"/>
      <c r="F19" s="36"/>
      <c r="G19" s="22"/>
      <c r="H19" s="3"/>
      <c r="I19" s="3"/>
    </row>
    <row r="20" spans="1:9" ht="14.25" customHeight="1">
      <c r="A20" s="23" t="s">
        <v>16</v>
      </c>
      <c r="B20" s="15" t="s">
        <v>17</v>
      </c>
      <c r="C20" s="5"/>
      <c r="D20" s="5">
        <v>15</v>
      </c>
      <c r="E20" s="5" t="e">
        <f>#REF!+#REF!</f>
        <v>#REF!</v>
      </c>
      <c r="F20" s="36">
        <v>0.0145</v>
      </c>
      <c r="G20" s="22">
        <f>F20/D20*100</f>
        <v>0.09666666666666666</v>
      </c>
      <c r="H20" s="3"/>
      <c r="I20" s="3"/>
    </row>
    <row r="21" spans="1:9" ht="15" customHeight="1">
      <c r="A21" s="23" t="s">
        <v>18</v>
      </c>
      <c r="B21" s="35" t="s">
        <v>19</v>
      </c>
      <c r="C21" s="5"/>
      <c r="D21" s="5">
        <f>D22+D25</f>
        <v>675</v>
      </c>
      <c r="E21" s="5" t="e">
        <f>E22+E25</f>
        <v>#REF!</v>
      </c>
      <c r="F21" s="36">
        <f>F22+F25</f>
        <v>415.14799999999997</v>
      </c>
      <c r="G21" s="22">
        <f>F21/D21*100</f>
        <v>61.50340740740741</v>
      </c>
      <c r="H21" s="3"/>
      <c r="I21" s="3"/>
    </row>
    <row r="22" spans="1:9" ht="15" customHeight="1">
      <c r="A22" s="23" t="s">
        <v>20</v>
      </c>
      <c r="B22" s="14" t="s">
        <v>21</v>
      </c>
      <c r="C22" s="5"/>
      <c r="D22" s="5">
        <v>5</v>
      </c>
      <c r="E22" s="5">
        <f>E23+E24</f>
        <v>0</v>
      </c>
      <c r="F22" s="5">
        <f>F23+F24</f>
        <v>3.245</v>
      </c>
      <c r="G22" s="22">
        <f>F22/D22*100</f>
        <v>64.9</v>
      </c>
      <c r="H22" s="3"/>
      <c r="I22" s="3"/>
    </row>
    <row r="23" spans="1:9" ht="15" customHeight="1">
      <c r="A23" s="23" t="s">
        <v>22</v>
      </c>
      <c r="B23" s="14" t="s">
        <v>23</v>
      </c>
      <c r="C23" s="5"/>
      <c r="D23" s="5"/>
      <c r="E23" s="5"/>
      <c r="F23" s="5"/>
      <c r="G23" s="22"/>
      <c r="H23" s="3"/>
      <c r="I23" s="3"/>
    </row>
    <row r="24" spans="1:9" ht="15" customHeight="1">
      <c r="A24" s="23" t="s">
        <v>22</v>
      </c>
      <c r="B24" s="14" t="s">
        <v>23</v>
      </c>
      <c r="C24" s="5"/>
      <c r="D24" s="5">
        <v>10</v>
      </c>
      <c r="E24" s="5"/>
      <c r="F24" s="5">
        <v>3.245</v>
      </c>
      <c r="G24" s="22">
        <f>F24/D24*100</f>
        <v>32.45</v>
      </c>
      <c r="H24" s="3"/>
      <c r="I24" s="3"/>
    </row>
    <row r="25" spans="1:9" ht="13.5" customHeight="1">
      <c r="A25" s="23" t="s">
        <v>24</v>
      </c>
      <c r="B25" s="35" t="s">
        <v>25</v>
      </c>
      <c r="C25" s="5"/>
      <c r="D25" s="5">
        <f>D26</f>
        <v>670</v>
      </c>
      <c r="E25" s="5" t="e">
        <f>E26</f>
        <v>#REF!</v>
      </c>
      <c r="F25" s="5">
        <f>F26</f>
        <v>411.90299999999996</v>
      </c>
      <c r="G25" s="22">
        <f>F25/D25*100</f>
        <v>61.478059701492526</v>
      </c>
      <c r="H25" s="3"/>
      <c r="I25" s="3"/>
    </row>
    <row r="26" spans="1:9" ht="13.5" customHeight="1">
      <c r="A26" s="23" t="s">
        <v>26</v>
      </c>
      <c r="B26" s="24" t="s">
        <v>25</v>
      </c>
      <c r="C26" s="5"/>
      <c r="D26" s="5">
        <f>D27+D28+D29+D30</f>
        <v>670</v>
      </c>
      <c r="E26" s="5" t="e">
        <f>E27+E28+#REF!</f>
        <v>#REF!</v>
      </c>
      <c r="F26" s="5">
        <f>F29+F30</f>
        <v>411.90299999999996</v>
      </c>
      <c r="G26" s="22">
        <f>F26/D26*100</f>
        <v>61.478059701492526</v>
      </c>
      <c r="H26" s="3"/>
      <c r="I26" s="3"/>
    </row>
    <row r="27" spans="1:9" ht="13.5" customHeight="1" hidden="1">
      <c r="A27" s="23" t="s">
        <v>27</v>
      </c>
      <c r="B27" s="24" t="s">
        <v>28</v>
      </c>
      <c r="C27" s="5"/>
      <c r="D27" s="5"/>
      <c r="E27" s="5"/>
      <c r="F27" s="5"/>
      <c r="G27" s="22"/>
      <c r="H27" s="3"/>
      <c r="I27" s="3"/>
    </row>
    <row r="28" spans="1:9" ht="13.5" customHeight="1" hidden="1">
      <c r="A28" s="23" t="s">
        <v>29</v>
      </c>
      <c r="B28" s="24" t="s">
        <v>28</v>
      </c>
      <c r="C28" s="5"/>
      <c r="D28" s="5"/>
      <c r="E28" s="5"/>
      <c r="F28" s="5"/>
      <c r="G28" s="22"/>
      <c r="H28" s="3"/>
      <c r="I28" s="3"/>
    </row>
    <row r="29" spans="1:9" ht="13.5" customHeight="1">
      <c r="A29" s="23" t="s">
        <v>30</v>
      </c>
      <c r="B29" s="24" t="s">
        <v>28</v>
      </c>
      <c r="C29" s="5"/>
      <c r="D29" s="5">
        <v>530</v>
      </c>
      <c r="E29" s="5"/>
      <c r="F29" s="5">
        <v>334.34</v>
      </c>
      <c r="G29" s="22">
        <f>F29/D29*100</f>
        <v>63.08301886792452</v>
      </c>
      <c r="H29" s="3"/>
      <c r="I29" s="3"/>
    </row>
    <row r="30" spans="1:9" ht="13.5" customHeight="1">
      <c r="A30" s="23" t="s">
        <v>67</v>
      </c>
      <c r="B30" s="24" t="s">
        <v>28</v>
      </c>
      <c r="C30" s="5"/>
      <c r="D30" s="5">
        <v>140</v>
      </c>
      <c r="E30" s="5"/>
      <c r="F30" s="5">
        <v>77.563</v>
      </c>
      <c r="G30" s="22">
        <f>F30/D30*100</f>
        <v>55.402142857142856</v>
      </c>
      <c r="H30" s="3"/>
      <c r="I30" s="3"/>
    </row>
    <row r="31" spans="1:9" ht="26.25" hidden="1">
      <c r="A31" s="23" t="s">
        <v>31</v>
      </c>
      <c r="B31" s="26" t="s">
        <v>32</v>
      </c>
      <c r="C31" s="5" t="e">
        <f>#REF!/#REF!*100</f>
        <v>#REF!</v>
      </c>
      <c r="D31" s="5"/>
      <c r="E31" s="5">
        <v>20000</v>
      </c>
      <c r="F31" s="5">
        <f>F32+F33+F34</f>
        <v>0</v>
      </c>
      <c r="G31" s="22"/>
      <c r="H31" s="3">
        <f>F31/E31*100</f>
        <v>0</v>
      </c>
      <c r="I31" s="3"/>
    </row>
    <row r="32" spans="1:9" ht="26.25" hidden="1">
      <c r="A32" s="23" t="s">
        <v>33</v>
      </c>
      <c r="B32" s="14" t="s">
        <v>34</v>
      </c>
      <c r="C32" s="5"/>
      <c r="D32" s="5"/>
      <c r="E32" s="5"/>
      <c r="F32" s="5"/>
      <c r="G32" s="22"/>
      <c r="H32" s="3"/>
      <c r="I32" s="3"/>
    </row>
    <row r="33" spans="1:9" ht="26.25" hidden="1">
      <c r="A33" s="23" t="s">
        <v>35</v>
      </c>
      <c r="B33" s="15" t="s">
        <v>34</v>
      </c>
      <c r="C33" s="5"/>
      <c r="D33" s="5"/>
      <c r="E33" s="5"/>
      <c r="F33" s="5"/>
      <c r="G33" s="22"/>
      <c r="H33" s="3"/>
      <c r="I33" s="3"/>
    </row>
    <row r="34" spans="1:9" ht="26.25" hidden="1">
      <c r="A34" s="23" t="s">
        <v>36</v>
      </c>
      <c r="B34" s="15" t="s">
        <v>34</v>
      </c>
      <c r="C34" s="5"/>
      <c r="D34" s="5"/>
      <c r="E34" s="5"/>
      <c r="F34" s="5"/>
      <c r="G34" s="22"/>
      <c r="H34" s="3"/>
      <c r="I34" s="3"/>
    </row>
    <row r="35" spans="1:9" ht="16.5" customHeight="1">
      <c r="A35" s="23" t="s">
        <v>77</v>
      </c>
      <c r="B35" s="24" t="s">
        <v>78</v>
      </c>
      <c r="C35" s="5"/>
      <c r="D35" s="5">
        <v>625</v>
      </c>
      <c r="E35" s="5"/>
      <c r="F35" s="5">
        <v>252</v>
      </c>
      <c r="G35" s="22">
        <f>F35/D35*100</f>
        <v>40.32</v>
      </c>
      <c r="H35" s="3"/>
      <c r="I35" s="3"/>
    </row>
    <row r="36" spans="1:9" ht="22.5" customHeight="1" hidden="1">
      <c r="A36" s="23" t="s">
        <v>37</v>
      </c>
      <c r="B36" s="23" t="s">
        <v>38</v>
      </c>
      <c r="C36" s="5"/>
      <c r="D36" s="5">
        <f>D37+D38+D39</f>
        <v>0</v>
      </c>
      <c r="E36" s="5">
        <f>E37+E38+E39</f>
        <v>0</v>
      </c>
      <c r="F36" s="5">
        <f>F37+F38+F39</f>
        <v>0</v>
      </c>
      <c r="G36" s="22"/>
      <c r="H36" s="3"/>
      <c r="I36" s="3"/>
    </row>
    <row r="37" spans="1:9" ht="16.5" customHeight="1" hidden="1">
      <c r="A37" s="23" t="s">
        <v>39</v>
      </c>
      <c r="B37" s="24" t="s">
        <v>40</v>
      </c>
      <c r="C37" s="5"/>
      <c r="D37" s="5"/>
      <c r="E37" s="5"/>
      <c r="F37" s="5"/>
      <c r="G37" s="22"/>
      <c r="H37" s="3"/>
      <c r="I37" s="3"/>
    </row>
    <row r="38" spans="1:9" ht="16.5" customHeight="1" hidden="1">
      <c r="A38" s="23" t="s">
        <v>41</v>
      </c>
      <c r="B38" s="24" t="s">
        <v>40</v>
      </c>
      <c r="C38" s="5"/>
      <c r="D38" s="5"/>
      <c r="E38" s="5"/>
      <c r="F38" s="5"/>
      <c r="G38" s="22"/>
      <c r="H38" s="3"/>
      <c r="I38" s="3"/>
    </row>
    <row r="39" spans="1:9" ht="16.5" customHeight="1" hidden="1">
      <c r="A39" s="23" t="s">
        <v>42</v>
      </c>
      <c r="B39" s="24" t="s">
        <v>40</v>
      </c>
      <c r="C39" s="5"/>
      <c r="D39" s="5"/>
      <c r="E39" s="5"/>
      <c r="F39" s="5"/>
      <c r="G39" s="22"/>
      <c r="H39" s="3"/>
      <c r="I39" s="3"/>
    </row>
    <row r="40" spans="1:9" ht="26.25" hidden="1">
      <c r="A40" s="23" t="s">
        <v>43</v>
      </c>
      <c r="B40" s="23" t="s">
        <v>38</v>
      </c>
      <c r="C40" s="5"/>
      <c r="D40" s="5">
        <v>0</v>
      </c>
      <c r="E40" s="5">
        <f>E41+E42</f>
        <v>0</v>
      </c>
      <c r="F40" s="5">
        <v>0</v>
      </c>
      <c r="G40" s="22"/>
      <c r="H40" s="3"/>
      <c r="I40" s="3"/>
    </row>
    <row r="41" spans="1:9" ht="36.75" customHeight="1" hidden="1">
      <c r="A41" s="23" t="s">
        <v>70</v>
      </c>
      <c r="B41" s="14" t="s">
        <v>69</v>
      </c>
      <c r="C41" s="5"/>
      <c r="D41" s="5"/>
      <c r="E41" s="5"/>
      <c r="F41" s="5"/>
      <c r="G41" s="22"/>
      <c r="H41" s="3"/>
      <c r="I41" s="3"/>
    </row>
    <row r="42" spans="1:9" ht="14.25" customHeight="1" hidden="1">
      <c r="A42" s="23" t="s">
        <v>44</v>
      </c>
      <c r="B42" s="24" t="s">
        <v>45</v>
      </c>
      <c r="C42" s="5"/>
      <c r="D42" s="5"/>
      <c r="E42" s="5"/>
      <c r="F42" s="5"/>
      <c r="G42" s="22"/>
      <c r="H42" s="3"/>
      <c r="I42" s="3"/>
    </row>
    <row r="43" spans="1:9" ht="14.25" customHeight="1">
      <c r="A43" s="23" t="s">
        <v>87</v>
      </c>
      <c r="B43" s="35" t="s">
        <v>86</v>
      </c>
      <c r="C43" s="5"/>
      <c r="D43" s="5">
        <v>310.3</v>
      </c>
      <c r="E43" s="5"/>
      <c r="F43" s="5">
        <v>740.32</v>
      </c>
      <c r="G43" s="22">
        <f>F43/D43*100</f>
        <v>238.5820174025137</v>
      </c>
      <c r="H43" s="3"/>
      <c r="I43" s="3"/>
    </row>
    <row r="44" spans="1:9" s="30" customFormat="1" ht="12.75">
      <c r="A44" s="19" t="s">
        <v>46</v>
      </c>
      <c r="B44" s="27" t="s">
        <v>47</v>
      </c>
      <c r="C44" s="4" t="e">
        <f>#REF!/#REF!*100</f>
        <v>#REF!</v>
      </c>
      <c r="D44" s="4">
        <f>D45</f>
        <v>32194.3</v>
      </c>
      <c r="E44" s="4" t="e">
        <f>E45</f>
        <v>#REF!</v>
      </c>
      <c r="F44" s="4">
        <f>F45</f>
        <v>3504.8540000000003</v>
      </c>
      <c r="G44" s="22">
        <f aca="true" t="shared" si="2" ref="G44:G50">F44/D44*100</f>
        <v>10.886566876745263</v>
      </c>
      <c r="H44" s="3" t="e">
        <f>F44/E44*100</f>
        <v>#REF!</v>
      </c>
      <c r="I44" s="3" t="e">
        <f>#REF!/#REF!*100</f>
        <v>#REF!</v>
      </c>
    </row>
    <row r="45" spans="1:9" ht="25.5" customHeight="1">
      <c r="A45" s="23" t="s">
        <v>59</v>
      </c>
      <c r="B45" s="26" t="s">
        <v>48</v>
      </c>
      <c r="C45" s="5" t="e">
        <f>#REF!/#REF!*100</f>
        <v>#REF!</v>
      </c>
      <c r="D45" s="5">
        <f>D46+D50+D56+D51+D49</f>
        <v>32194.3</v>
      </c>
      <c r="E45" s="5" t="e">
        <f>E46+#REF!+#REF!+#REF!</f>
        <v>#REF!</v>
      </c>
      <c r="F45" s="5">
        <f>F46+F50+F56+F51</f>
        <v>3504.8540000000003</v>
      </c>
      <c r="G45" s="22">
        <f t="shared" si="2"/>
        <v>10.886566876745263</v>
      </c>
      <c r="H45" s="3" t="e">
        <f>F45/E45*100</f>
        <v>#REF!</v>
      </c>
      <c r="I45" s="3" t="e">
        <f>#REF!/#REF!*100</f>
        <v>#REF!</v>
      </c>
    </row>
    <row r="46" spans="1:9" ht="26.25">
      <c r="A46" s="23" t="s">
        <v>60</v>
      </c>
      <c r="B46" s="26" t="s">
        <v>49</v>
      </c>
      <c r="C46" s="5" t="e">
        <f>#REF!/#REF!*100</f>
        <v>#REF!</v>
      </c>
      <c r="D46" s="5">
        <f>D47</f>
        <v>6636.6</v>
      </c>
      <c r="E46" s="5" t="e">
        <f>E47</f>
        <v>#REF!</v>
      </c>
      <c r="F46" s="5">
        <f>F47</f>
        <v>3120.094</v>
      </c>
      <c r="G46" s="22">
        <f t="shared" si="2"/>
        <v>47.01344061718349</v>
      </c>
      <c r="H46" s="3" t="e">
        <f>F46/E46*100</f>
        <v>#REF!</v>
      </c>
      <c r="I46" s="3" t="e">
        <f>#REF!/#REF!*100</f>
        <v>#REF!</v>
      </c>
    </row>
    <row r="47" spans="1:9" ht="24.75" customHeight="1">
      <c r="A47" s="23" t="s">
        <v>61</v>
      </c>
      <c r="B47" s="26" t="s">
        <v>50</v>
      </c>
      <c r="C47" s="5" t="e">
        <f>#REF!/#REF!*100</f>
        <v>#REF!</v>
      </c>
      <c r="D47" s="5">
        <f>D48</f>
        <v>6636.6</v>
      </c>
      <c r="E47" s="5" t="e">
        <f>E48+#REF!</f>
        <v>#REF!</v>
      </c>
      <c r="F47" s="5">
        <f>F48</f>
        <v>3120.094</v>
      </c>
      <c r="G47" s="22">
        <f t="shared" si="2"/>
        <v>47.01344061718349</v>
      </c>
      <c r="H47" s="3" t="e">
        <f>F47/E47*100</f>
        <v>#REF!</v>
      </c>
      <c r="I47" s="3" t="e">
        <f>#REF!/#REF!*100</f>
        <v>#REF!</v>
      </c>
    </row>
    <row r="48" spans="1:9" ht="25.5" customHeight="1">
      <c r="A48" s="32" t="s">
        <v>80</v>
      </c>
      <c r="B48" s="26" t="s">
        <v>51</v>
      </c>
      <c r="C48" s="5" t="e">
        <f>#REF!/#REF!*100</f>
        <v>#REF!</v>
      </c>
      <c r="D48" s="5">
        <v>6636.6</v>
      </c>
      <c r="E48" s="5">
        <v>14231200.01</v>
      </c>
      <c r="F48" s="5">
        <v>3120.094</v>
      </c>
      <c r="G48" s="22">
        <f t="shared" si="2"/>
        <v>47.01344061718349</v>
      </c>
      <c r="H48" s="3">
        <f>F48/E48*100</f>
        <v>0.02192432119433054</v>
      </c>
      <c r="I48" s="3"/>
    </row>
    <row r="49" spans="1:9" ht="40.5" customHeight="1">
      <c r="A49" s="32" t="s">
        <v>97</v>
      </c>
      <c r="B49" s="26" t="s">
        <v>98</v>
      </c>
      <c r="C49" s="5"/>
      <c r="D49" s="5">
        <v>24725.1</v>
      </c>
      <c r="E49" s="5"/>
      <c r="F49" s="5">
        <v>0</v>
      </c>
      <c r="G49" s="22">
        <f t="shared" si="2"/>
        <v>0</v>
      </c>
      <c r="H49" s="3"/>
      <c r="I49" s="3"/>
    </row>
    <row r="50" spans="1:9" ht="29.25" customHeight="1">
      <c r="A50" s="32" t="s">
        <v>79</v>
      </c>
      <c r="B50" s="23" t="s">
        <v>72</v>
      </c>
      <c r="C50" s="5"/>
      <c r="D50" s="5">
        <v>732.4</v>
      </c>
      <c r="E50" s="5"/>
      <c r="F50" s="5">
        <v>342.3</v>
      </c>
      <c r="G50" s="22">
        <f t="shared" si="2"/>
        <v>46.736755871108684</v>
      </c>
      <c r="H50" s="3"/>
      <c r="I50" s="3"/>
    </row>
    <row r="51" spans="1:9" s="30" customFormat="1" ht="52.5">
      <c r="A51" s="40" t="s">
        <v>73</v>
      </c>
      <c r="B51" s="25" t="s">
        <v>74</v>
      </c>
      <c r="C51" s="4" t="e">
        <f>#REF!/#REF!*100</f>
        <v>#REF!</v>
      </c>
      <c r="D51" s="4">
        <v>65.9</v>
      </c>
      <c r="E51" s="4">
        <f>E52+E55</f>
        <v>415400</v>
      </c>
      <c r="F51" s="4">
        <v>27.34</v>
      </c>
      <c r="G51" s="22">
        <f>F51/D51*100</f>
        <v>41.487101669195745</v>
      </c>
      <c r="H51" s="3">
        <f>F51/E51*100</f>
        <v>0.006581608088589311</v>
      </c>
      <c r="I51" s="3" t="e">
        <f>#REF!/#REF!*100</f>
        <v>#REF!</v>
      </c>
    </row>
    <row r="52" spans="1:9" ht="12.75" customHeight="1" hidden="1">
      <c r="A52" s="29" t="s">
        <v>63</v>
      </c>
      <c r="B52" s="26" t="s">
        <v>52</v>
      </c>
      <c r="C52" s="5" t="e">
        <f>#REF!/#REF!*100</f>
        <v>#REF!</v>
      </c>
      <c r="D52" s="5">
        <f aca="true" t="shared" si="3" ref="D52:F53">D53</f>
        <v>0</v>
      </c>
      <c r="E52" s="5">
        <f t="shared" si="3"/>
        <v>158400</v>
      </c>
      <c r="F52" s="5">
        <f t="shared" si="3"/>
        <v>0</v>
      </c>
      <c r="G52" s="22"/>
      <c r="H52" s="3">
        <f aca="true" t="shared" si="4" ref="H52:H59">F52/E52*100</f>
        <v>0</v>
      </c>
      <c r="I52" s="3" t="e">
        <f>#REF!/#REF!*100</f>
        <v>#REF!</v>
      </c>
    </row>
    <row r="53" spans="1:9" ht="12.75" customHeight="1" hidden="1">
      <c r="A53" s="28" t="s">
        <v>62</v>
      </c>
      <c r="B53" s="26" t="s">
        <v>53</v>
      </c>
      <c r="C53" s="5" t="e">
        <f>#REF!/#REF!*100</f>
        <v>#REF!</v>
      </c>
      <c r="D53" s="5">
        <f t="shared" si="3"/>
        <v>0</v>
      </c>
      <c r="E53" s="5">
        <f t="shared" si="3"/>
        <v>158400</v>
      </c>
      <c r="F53" s="5">
        <f t="shared" si="3"/>
        <v>0</v>
      </c>
      <c r="G53" s="22"/>
      <c r="H53" s="3">
        <f t="shared" si="4"/>
        <v>0</v>
      </c>
      <c r="I53" s="3" t="e">
        <f>#REF!/#REF!*100</f>
        <v>#REF!</v>
      </c>
    </row>
    <row r="54" spans="1:9" ht="23.25" customHeight="1" hidden="1">
      <c r="A54" s="23" t="s">
        <v>64</v>
      </c>
      <c r="B54" s="23" t="s">
        <v>54</v>
      </c>
      <c r="C54" s="5" t="e">
        <f>#REF!/#REF!*100</f>
        <v>#REF!</v>
      </c>
      <c r="D54" s="5"/>
      <c r="E54" s="5">
        <v>158400</v>
      </c>
      <c r="F54" s="5"/>
      <c r="G54" s="22"/>
      <c r="H54" s="3">
        <f t="shared" si="4"/>
        <v>0</v>
      </c>
      <c r="I54" s="3" t="e">
        <f>#REF!/#REF!*100</f>
        <v>#REF!</v>
      </c>
    </row>
    <row r="55" spans="1:9" ht="39" customHeight="1" hidden="1">
      <c r="A55" s="23" t="s">
        <v>65</v>
      </c>
      <c r="B55" s="26" t="s">
        <v>55</v>
      </c>
      <c r="C55" s="5" t="e">
        <f>#REF!/#REF!*100</f>
        <v>#REF!</v>
      </c>
      <c r="D55" s="5">
        <v>0</v>
      </c>
      <c r="E55" s="5">
        <f>E56</f>
        <v>257000</v>
      </c>
      <c r="F55" s="5">
        <f>F56</f>
        <v>15.12</v>
      </c>
      <c r="G55" s="20"/>
      <c r="H55" s="3">
        <f t="shared" si="4"/>
        <v>0.005883268482490272</v>
      </c>
      <c r="I55" s="3"/>
    </row>
    <row r="56" spans="1:9" ht="16.5" customHeight="1">
      <c r="A56" s="41" t="s">
        <v>75</v>
      </c>
      <c r="B56" s="45" t="s">
        <v>76</v>
      </c>
      <c r="C56" s="5" t="e">
        <f>#REF!/#REF!*100</f>
        <v>#REF!</v>
      </c>
      <c r="D56" s="47">
        <v>34.3</v>
      </c>
      <c r="E56" s="5">
        <f>E57</f>
        <v>257000</v>
      </c>
      <c r="F56" s="47">
        <v>15.12</v>
      </c>
      <c r="G56" s="43">
        <f>F56/D56*100</f>
        <v>44.08163265306123</v>
      </c>
      <c r="H56" s="3">
        <f t="shared" si="4"/>
        <v>0.005883268482490272</v>
      </c>
      <c r="I56" s="3"/>
    </row>
    <row r="57" spans="1:9" ht="45" customHeight="1">
      <c r="A57" s="42"/>
      <c r="B57" s="46"/>
      <c r="C57" s="5" t="e">
        <f>#REF!/#REF!*100</f>
        <v>#REF!</v>
      </c>
      <c r="D57" s="48"/>
      <c r="E57" s="5">
        <v>257000</v>
      </c>
      <c r="F57" s="48"/>
      <c r="G57" s="44"/>
      <c r="H57" s="3">
        <f t="shared" si="4"/>
        <v>0</v>
      </c>
      <c r="I57" s="3"/>
    </row>
    <row r="58" spans="1:9" s="30" customFormat="1" ht="15">
      <c r="A58" s="31" t="s">
        <v>56</v>
      </c>
      <c r="B58" s="21"/>
      <c r="C58" s="4" t="e">
        <f>#REF!/#REF!*100</f>
        <v>#REF!</v>
      </c>
      <c r="D58" s="4">
        <f>D5+D44</f>
        <v>35823.4</v>
      </c>
      <c r="E58" s="4" t="e">
        <f>E5+E44+E51+#REF!</f>
        <v>#REF!</v>
      </c>
      <c r="F58" s="4">
        <f>F44+F5</f>
        <v>5918.647000000001</v>
      </c>
      <c r="G58" s="20">
        <f>F58/D58*100</f>
        <v>16.521734397070073</v>
      </c>
      <c r="H58" s="3" t="e">
        <f t="shared" si="4"/>
        <v>#REF!</v>
      </c>
      <c r="I58" s="3" t="e">
        <f>#REF!/#REF!*100</f>
        <v>#REF!</v>
      </c>
    </row>
    <row r="59" spans="1:9" s="30" customFormat="1" ht="12.75" customHeight="1" thickBot="1">
      <c r="A59" s="31"/>
      <c r="B59" s="31" t="s">
        <v>57</v>
      </c>
      <c r="C59" s="4" t="e">
        <f>#REF!/#REF!*100</f>
        <v>#REF!</v>
      </c>
      <c r="D59" s="4">
        <f>D5</f>
        <v>3629.1000000000004</v>
      </c>
      <c r="E59" s="4" t="e">
        <f>E5+E51</f>
        <v>#REF!</v>
      </c>
      <c r="F59" s="34">
        <f>F5</f>
        <v>2413.7930000000006</v>
      </c>
      <c r="G59" s="20">
        <f>F59/D59*100</f>
        <v>66.51216555068751</v>
      </c>
      <c r="H59" s="6" t="e">
        <f t="shared" si="4"/>
        <v>#REF!</v>
      </c>
      <c r="I59" s="7" t="e">
        <f>#REF!/#REF!*100</f>
        <v>#REF!</v>
      </c>
    </row>
    <row r="60" spans="1:7" ht="12.75" customHeight="1" hidden="1">
      <c r="A60" s="8"/>
      <c r="B60" s="8" t="s">
        <v>58</v>
      </c>
      <c r="G60" s="16" t="e">
        <f>F60/D60*100</f>
        <v>#DIV/0!</v>
      </c>
    </row>
    <row r="61" spans="1:7" ht="12.75" customHeight="1">
      <c r="A61" s="9"/>
      <c r="B61" s="10"/>
      <c r="G61" s="17"/>
    </row>
    <row r="62" spans="1:7" ht="12.75">
      <c r="A62" s="9"/>
      <c r="B62" s="10"/>
      <c r="D62" s="11"/>
      <c r="G62" s="17"/>
    </row>
    <row r="63" spans="1:7" ht="12.75">
      <c r="A63" s="12"/>
      <c r="B63" s="10"/>
      <c r="D63" s="11"/>
      <c r="E63" s="11"/>
      <c r="F63" s="11"/>
      <c r="G63" s="17"/>
    </row>
    <row r="64" spans="1:4" ht="12.75">
      <c r="A64" s="12"/>
      <c r="B64" s="10"/>
      <c r="D64" s="11"/>
    </row>
    <row r="65" spans="1:2" ht="12.75">
      <c r="A65" s="12"/>
      <c r="B65" s="10"/>
    </row>
    <row r="66" ht="12.75">
      <c r="B66" s="13"/>
    </row>
    <row r="67" spans="1:2" ht="12.75">
      <c r="A67" s="13"/>
      <c r="B67" s="13"/>
    </row>
    <row r="68" spans="1:2" ht="12.75">
      <c r="A68" s="13"/>
      <c r="B68" s="13"/>
    </row>
    <row r="69" spans="1:2" ht="12.75">
      <c r="A69" s="13"/>
      <c r="B69" s="13"/>
    </row>
  </sheetData>
  <sheetProtection/>
  <mergeCells count="4">
    <mergeCell ref="G56:G57"/>
    <mergeCell ref="B56:B57"/>
    <mergeCell ref="D56:D57"/>
    <mergeCell ref="F56:F57"/>
  </mergeCells>
  <printOptions/>
  <pageMargins left="0.35433070866141736" right="0.1968503937007874" top="0.2362204724409449" bottom="0.2362204724409449" header="0.5118110236220472" footer="0.2362204724409449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2018-09-20T04:30:39Z</cp:lastPrinted>
  <dcterms:created xsi:type="dcterms:W3CDTF">2006-04-20T00:20:46Z</dcterms:created>
  <dcterms:modified xsi:type="dcterms:W3CDTF">2018-09-25T07:13:26Z</dcterms:modified>
  <cp:category/>
  <cp:version/>
  <cp:contentType/>
  <cp:contentStatus/>
</cp:coreProperties>
</file>